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esple\YandexDisk\Текущие проекты\Aidsfonds\10.2023 Фонд грантов для НКО (ESF)\5 Конкурсы\Открытый конкурс\2 Второй конкурс\1. Документы для колла на сайт\"/>
    </mc:Choice>
  </mc:AlternateContent>
  <xr:revisionPtr revIDLastSave="0" documentId="13_ncr:1_{F9FEBC4F-C4C8-449A-AEC4-3C8B778147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19" i="1" l="1"/>
  <c r="D19" i="1"/>
  <c r="C19" i="1"/>
  <c r="C15" i="1"/>
  <c r="E14" i="1"/>
  <c r="D14" i="1"/>
  <c r="C14" i="1"/>
  <c r="C13" i="1" s="1"/>
  <c r="C10" i="1"/>
  <c r="C9" i="1" s="1"/>
  <c r="E9" i="1"/>
  <c r="D9" i="1"/>
  <c r="C7" i="1"/>
  <c r="C6" i="1"/>
  <c r="C5" i="1"/>
  <c r="E4" i="1"/>
  <c r="E3" i="1" s="1"/>
  <c r="D4" i="1"/>
  <c r="D3" i="1" l="1"/>
  <c r="D13" i="1"/>
  <c r="E13" i="1"/>
  <c r="E25" i="1" s="1"/>
  <c r="C4" i="1"/>
  <c r="C3" i="1" s="1"/>
  <c r="C25" i="1" s="1"/>
  <c r="F25" i="1" s="1"/>
  <c r="G25" i="1" s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esple</author>
  </authors>
  <commentList>
    <comment ref="F25" authorId="0" shapeId="0" xr:uid="{CCCB877E-B513-438D-86EE-F79A4A5E3131}">
      <text>
        <r>
          <rPr>
            <b/>
            <sz val="9"/>
            <color indexed="81"/>
            <rFont val="Tahoma"/>
            <charset val="1"/>
          </rPr>
          <t>esple:</t>
        </r>
        <r>
          <rPr>
            <sz val="9"/>
            <color indexed="81"/>
            <rFont val="Tahoma"/>
            <charset val="1"/>
          </rPr>
          <t xml:space="preserve">
до 20% от общей суммы бюджета, это поле считается автоматически</t>
        </r>
      </text>
    </comment>
  </commentList>
</comments>
</file>

<file path=xl/sharedStrings.xml><?xml version="1.0" encoding="utf-8"?>
<sst xmlns="http://schemas.openxmlformats.org/spreadsheetml/2006/main" count="26" uniqueCount="26">
  <si>
    <t>ВНИМАНИЕ! В БЮДЖЕТ ДОГОВОРА ВКЛЮЧАЮТСЯ ТОЛЬКО ИТОГОВЫЕ СУММЫ ПО СТАТЬЯМ</t>
  </si>
  <si>
    <t>Наименование статьи расходов</t>
  </si>
  <si>
    <t>Состав расходов</t>
  </si>
  <si>
    <t>Бюджет, руб.</t>
  </si>
  <si>
    <t>Софинансирование</t>
  </si>
  <si>
    <t>Запрашиваемая сумма</t>
  </si>
  <si>
    <t>1. Программные расходы</t>
  </si>
  <si>
    <t>1.1. Оплата работы программных штатных сотрудников и привлеченных специалистов</t>
  </si>
  <si>
    <t xml:space="preserve">Координатор </t>
  </si>
  <si>
    <t>40 000 руб.* 1,078 * 5 мес. (в сумму вознаграждения включены НДФЛ и страховые взносы)</t>
  </si>
  <si>
    <t>Равный консультант</t>
  </si>
  <si>
    <t>24 000 * 1,076 * 5 мес. = 129 120 (в сумму вознаграждения включены НДФЛ и страховые взносы)</t>
  </si>
  <si>
    <t>Дизайнер</t>
  </si>
  <si>
    <t>25 000 * 2 усл. = 50 000 (самозанятый)</t>
  </si>
  <si>
    <t>1.2. Расходы, связанные с реализацей мероприятий проекта</t>
  </si>
  <si>
    <t>Печать информационных материалов</t>
  </si>
  <si>
    <t>Печать листовок для раздачи ключевым группам 6,50 руб. * 1000 шт. * 3 вида</t>
  </si>
  <si>
    <t>2. Административные расходы (до 20% от общей суммы бюджета)</t>
  </si>
  <si>
    <t>2.1. Оплата работы административных штатных сотрудников и привлеченных специалистов</t>
  </si>
  <si>
    <t>Бухгалтер</t>
  </si>
  <si>
    <t>10 000 * 1,076 * 5 мес. = 53 800 (в сумму вознаграждения включены НДФЛ и страховые взносы)</t>
  </si>
  <si>
    <t>2.2.Административные и хозяйственные расходы</t>
  </si>
  <si>
    <t>Банковская комиссия</t>
  </si>
  <si>
    <t>Почтовые расходы</t>
  </si>
  <si>
    <t xml:space="preserve">Канцелярские товары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</si>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</sst>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>
    <font>
      <sz val="10"/>
      <color theme="1"/>
      <name val="Liberation Sans"/>
    </font>
    <font>
      <b/>
      <sz val="10"/>
      <color indexed="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6" tint="0.59999389629810485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theme="0" tint="-0.249977111117893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hidden="1"/>
    </xf>
    <xf numFmtId="0" fontId="2" fillId="3" borderId="3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vertical="top"/>
      <protection locked="0"/>
    </xf>
    <xf numFmtId="164" fontId="2" fillId="3" borderId="4" xfId="0" applyNumberFormat="1" applyFont="1" applyFill="1" applyBorder="1" applyAlignment="1" applyProtection="1">
      <alignment vertical="top"/>
      <protection hidden="1"/>
    </xf>
    <xf numFmtId="164" fontId="2" fillId="3" borderId="0" xfId="0" applyNumberFormat="1" applyFont="1" applyFill="1" applyAlignment="1" applyProtection="1">
      <alignment vertical="top"/>
      <protection hidden="1"/>
    </xf>
    <xf numFmtId="0" fontId="3" fillId="0" borderId="2" xfId="0" applyFont="1" applyBorder="1" applyAlignment="1" applyProtection="1">
      <alignment wrapText="1"/>
      <protection locked="0"/>
    </xf>
    <xf numFmtId="164" fontId="3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/>
    <xf numFmtId="49" fontId="3" fillId="0" borderId="2" xfId="0" applyNumberFormat="1" applyFont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wrapText="1"/>
      <protection locked="0"/>
    </xf>
    <xf numFmtId="164" fontId="4" fillId="0" borderId="3" xfId="0" applyNumberFormat="1" applyFont="1" applyBorder="1" applyAlignment="1" applyProtection="1">
      <alignment wrapText="1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164" fontId="2" fillId="3" borderId="4" xfId="0" applyNumberFormat="1" applyFont="1" applyFill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vertical="top" wrapText="1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" fontId="2" fillId="3" borderId="3" xfId="0" applyNumberFormat="1" applyFont="1" applyFill="1" applyBorder="1" applyAlignment="1" applyProtection="1">
      <alignment vertical="top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4" fillId="4" borderId="4" xfId="0" applyNumberFormat="1" applyFont="1" applyFill="1" applyBorder="1" applyAlignment="1" applyProtection="1">
      <alignment vertical="top" wrapText="1"/>
      <protection hidden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H6" sqref="H6"/>
    </sheetView>
  </sheetViews>
  <sheetFormatPr defaultColWidth="10.453125" defaultRowHeight="12.5"/>
  <cols>
    <col min="1" max="1" width="33.81640625" customWidth="1"/>
    <col min="2" max="2" width="35.453125" customWidth="1"/>
    <col min="3" max="3" width="22" customWidth="1"/>
    <col min="5" max="5" width="13.54296875" customWidth="1"/>
    <col min="6" max="6" width="11.7265625" bestFit="1" customWidth="1"/>
  </cols>
  <sheetData>
    <row r="1" spans="1:5" ht="13">
      <c r="A1" s="1" t="s">
        <v>0</v>
      </c>
      <c r="B1" s="2"/>
      <c r="C1" s="3"/>
    </row>
    <row r="2" spans="1:5" s="4" customFormat="1" ht="26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spans="1:5" ht="16" customHeight="1">
      <c r="A3" s="9" t="s">
        <v>6</v>
      </c>
      <c r="B3" s="10"/>
      <c r="C3" s="11">
        <f>SUM(C4,C9)</f>
        <v>414220</v>
      </c>
      <c r="D3" s="11">
        <f>SUM(D4,D9)</f>
        <v>0</v>
      </c>
      <c r="E3" s="11">
        <f>SUM(E4,E9)</f>
        <v>0</v>
      </c>
    </row>
    <row r="4" spans="1:5" ht="13">
      <c r="A4" s="12" t="s">
        <v>7</v>
      </c>
      <c r="B4" s="13"/>
      <c r="C4" s="14">
        <f>SUM(C5:C8)</f>
        <v>394720</v>
      </c>
      <c r="D4" s="15">
        <f>SUM(D5:D8)</f>
        <v>0</v>
      </c>
      <c r="E4" s="14">
        <f>SUM(E5:E8)</f>
        <v>0</v>
      </c>
    </row>
    <row r="5" spans="1:5" ht="38.5" customHeight="1">
      <c r="A5" s="16" t="s">
        <v>8</v>
      </c>
      <c r="B5" s="17" t="s">
        <v>9</v>
      </c>
      <c r="C5" s="18">
        <f>40000*1.078*5</f>
        <v>215600</v>
      </c>
      <c r="D5" s="19"/>
      <c r="E5" s="19"/>
    </row>
    <row r="6" spans="1:5" ht="41.5" customHeight="1">
      <c r="A6" s="20" t="s">
        <v>10</v>
      </c>
      <c r="B6" s="17" t="s">
        <v>11</v>
      </c>
      <c r="C6" s="18">
        <f>24000*1.076*5</f>
        <v>129120</v>
      </c>
      <c r="D6" s="19"/>
      <c r="E6" s="19"/>
    </row>
    <row r="7" spans="1:5" ht="28" customHeight="1">
      <c r="A7" s="20" t="s">
        <v>12</v>
      </c>
      <c r="B7" s="17" t="s">
        <v>13</v>
      </c>
      <c r="C7" s="18">
        <f>25000*2</f>
        <v>50000</v>
      </c>
      <c r="D7" s="19"/>
      <c r="E7" s="19"/>
    </row>
    <row r="8" spans="1:5" ht="13">
      <c r="A8" s="20"/>
      <c r="B8" s="17"/>
      <c r="C8" s="18"/>
      <c r="D8" s="19"/>
      <c r="E8" s="19"/>
    </row>
    <row r="9" spans="1:5" ht="13">
      <c r="A9" s="21" t="s">
        <v>14</v>
      </c>
      <c r="B9" s="22"/>
      <c r="C9" s="14">
        <f>SUM(C10:C12)</f>
        <v>19500</v>
      </c>
      <c r="D9" s="15">
        <f>SUM(D10:D12)</f>
        <v>0</v>
      </c>
      <c r="E9" s="14">
        <f>SUM(E10:E12)</f>
        <v>0</v>
      </c>
    </row>
    <row r="10" spans="1:5" ht="38.5" customHeight="1">
      <c r="A10" s="16" t="s">
        <v>15</v>
      </c>
      <c r="B10" s="17" t="s">
        <v>16</v>
      </c>
      <c r="C10" s="18">
        <f>6.5*1000*3</f>
        <v>19500</v>
      </c>
      <c r="D10" s="19"/>
      <c r="E10" s="19"/>
    </row>
    <row r="11" spans="1:5" ht="13">
      <c r="A11" s="16"/>
      <c r="B11" s="17"/>
      <c r="C11" s="18"/>
      <c r="D11" s="19"/>
      <c r="E11" s="19"/>
    </row>
    <row r="12" spans="1:5" ht="13">
      <c r="A12" s="23"/>
      <c r="B12" s="24"/>
      <c r="C12" s="25"/>
      <c r="D12" s="19"/>
      <c r="E12" s="19"/>
    </row>
    <row r="13" spans="1:5" ht="13">
      <c r="A13" s="26" t="s">
        <v>17</v>
      </c>
      <c r="B13" s="10"/>
      <c r="C13" s="11">
        <f>SUM(C14,C19)</f>
        <v>53800</v>
      </c>
      <c r="D13" s="11">
        <f>SUM(D14,D19)</f>
        <v>0</v>
      </c>
      <c r="E13" s="11">
        <f>SUM(E14,E19)</f>
        <v>0</v>
      </c>
    </row>
    <row r="14" spans="1:5" ht="13">
      <c r="A14" s="12" t="s">
        <v>18</v>
      </c>
      <c r="B14" s="27"/>
      <c r="C14" s="28">
        <f>SUM(C15:C18)</f>
        <v>53800</v>
      </c>
      <c r="D14" s="28">
        <f>SUM(D15:D18)</f>
        <v>0</v>
      </c>
      <c r="E14" s="28">
        <f>SUM(E15:E18)</f>
        <v>0</v>
      </c>
    </row>
    <row r="15" spans="1:5" ht="39" customHeight="1">
      <c r="A15" s="29" t="s">
        <v>19</v>
      </c>
      <c r="B15" s="17" t="s">
        <v>20</v>
      </c>
      <c r="C15" s="18">
        <f>10000*1.076*5</f>
        <v>53800</v>
      </c>
      <c r="D15" s="19"/>
      <c r="E15" s="19"/>
    </row>
    <row r="16" spans="1:5" ht="13">
      <c r="A16" s="29"/>
      <c r="B16" s="17"/>
      <c r="C16" s="18"/>
      <c r="D16" s="19"/>
      <c r="E16" s="19"/>
    </row>
    <row r="17" spans="1:7" ht="13">
      <c r="A17" s="29"/>
      <c r="B17" s="17"/>
      <c r="C17" s="18"/>
      <c r="D17" s="19"/>
      <c r="E17" s="19"/>
    </row>
    <row r="18" spans="1:7" ht="13">
      <c r="A18" s="29"/>
      <c r="B18" s="30"/>
      <c r="C18" s="18"/>
      <c r="D18" s="19"/>
      <c r="E18" s="19"/>
    </row>
    <row r="19" spans="1:7" ht="13">
      <c r="A19" s="31" t="s">
        <v>21</v>
      </c>
      <c r="B19" s="22"/>
      <c r="C19" s="28">
        <f>SUM(C20:C24)</f>
        <v>0</v>
      </c>
      <c r="D19" s="28">
        <f>SUM(D20:D24)</f>
        <v>0</v>
      </c>
      <c r="E19" s="28">
        <f>SUM(E20:E24)</f>
        <v>0</v>
      </c>
    </row>
    <row r="20" spans="1:7" ht="13">
      <c r="A20" s="29" t="s">
        <v>22</v>
      </c>
      <c r="B20" s="30"/>
      <c r="C20" s="18"/>
      <c r="D20" s="19"/>
      <c r="E20" s="19"/>
    </row>
    <row r="21" spans="1:7" ht="13">
      <c r="A21" s="29" t="s">
        <v>23</v>
      </c>
      <c r="B21" s="30"/>
      <c r="C21" s="18"/>
      <c r="D21" s="19"/>
      <c r="E21" s="19"/>
    </row>
    <row r="22" spans="1:7" ht="13">
      <c r="A22" s="29" t="s">
        <v>24</v>
      </c>
      <c r="B22" s="30"/>
      <c r="C22" s="18"/>
      <c r="D22" s="19"/>
      <c r="E22" s="19"/>
    </row>
    <row r="23" spans="1:7" ht="13">
      <c r="A23" s="29"/>
      <c r="B23" s="30"/>
      <c r="C23" s="18"/>
      <c r="D23" s="19"/>
      <c r="E23" s="19"/>
    </row>
    <row r="24" spans="1:7" ht="13">
      <c r="A24" s="29"/>
      <c r="B24" s="30"/>
      <c r="C24" s="18"/>
      <c r="D24" s="19"/>
      <c r="E24" s="19"/>
    </row>
    <row r="25" spans="1:7" ht="13">
      <c r="A25" s="32"/>
      <c r="B25" s="33" t="s">
        <v>25</v>
      </c>
      <c r="C25" s="34">
        <f>SUM(C13,C3)</f>
        <v>468020</v>
      </c>
      <c r="D25" s="34">
        <f>SUM(D13,D3)</f>
        <v>0</v>
      </c>
      <c r="E25" s="34">
        <f>SUM(E13,E3)</f>
        <v>0</v>
      </c>
      <c r="F25" s="35">
        <f>C25*0.2</f>
        <v>93604</v>
      </c>
      <c r="G25" t="b">
        <f>D13&lt;F25</f>
        <v>1</v>
      </c>
    </row>
  </sheetData>
  <pageMargins left="0.7" right="0.7" top="0.75" bottom="0.75" header="0.51181102362204689" footer="0.51181102362204689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Плетнева Евгения</cp:lastModifiedBy>
  <cp:revision>5</cp:revision>
  <dcterms:created xsi:type="dcterms:W3CDTF">2023-08-25T14:01:22Z</dcterms:created>
  <dcterms:modified xsi:type="dcterms:W3CDTF">2024-07-11T13:43:45Z</dcterms:modified>
  <dc:language>ru-RU</dc:language>
</cp:coreProperties>
</file>